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showInkAnnotation="0"/>
  <mc:AlternateContent xmlns:mc="http://schemas.openxmlformats.org/markup-compatibility/2006">
    <mc:Choice Requires="x15">
      <x15ac:absPath xmlns:x15ac="http://schemas.microsoft.com/office/spreadsheetml/2010/11/ac" url="G:\.shortcut-targets-by-id\1NOWY-JP4VzQsQU8kDJoWoV_fH2BCV6Rk\Bestuur d'ELFT\Handleidingen en templates\"/>
    </mc:Choice>
  </mc:AlternateContent>
  <xr:revisionPtr revIDLastSave="0" documentId="13_ncr:1_{2C6160BB-1954-432D-96D7-9FA812C64F76}" xr6:coauthVersionLast="47" xr6:coauthVersionMax="47" xr10:uidLastSave="{00000000-0000-0000-0000-000000000000}"/>
  <bookViews>
    <workbookView xWindow="14295" yWindow="0" windowWidth="14610" windowHeight="17385" xr2:uid="{00000000-000D-0000-FFFF-FFFF00000000}"/>
  </bookViews>
  <sheets>
    <sheet name="Resultaat" sheetId="8" r:id="rId1"/>
    <sheet name="Inkomsten" sheetId="1" r:id="rId2"/>
    <sheet name="Uitgaven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7" l="1"/>
  <c r="D26" i="7"/>
  <c r="E22" i="7"/>
  <c r="D22" i="7"/>
  <c r="E18" i="1"/>
  <c r="D18" i="1"/>
  <c r="D3" i="1" s="1"/>
  <c r="D5" i="8" s="1"/>
  <c r="E17" i="7"/>
  <c r="D17" i="7"/>
  <c r="E12" i="7"/>
  <c r="D12" i="7"/>
  <c r="E5" i="7"/>
  <c r="D5" i="7"/>
  <c r="E13" i="1"/>
  <c r="D13" i="1"/>
  <c r="E10" i="1"/>
  <c r="E9" i="1" s="1"/>
  <c r="D10" i="1"/>
  <c r="D9" i="1" s="1"/>
  <c r="E5" i="1"/>
  <c r="D5" i="1"/>
  <c r="E3" i="1" l="1"/>
  <c r="E5" i="8" s="1"/>
  <c r="E32" i="7"/>
  <c r="E31" i="7" s="1"/>
  <c r="D32" i="7"/>
  <c r="D31" i="7" s="1"/>
  <c r="E3" i="7" l="1"/>
  <c r="E6" i="8" s="1"/>
  <c r="E3" i="8" s="1"/>
  <c r="D3" i="7"/>
  <c r="D6" i="8" s="1"/>
  <c r="D3" i="8" s="1"/>
</calcChain>
</file>

<file path=xl/sharedStrings.xml><?xml version="1.0" encoding="utf-8"?>
<sst xmlns="http://schemas.openxmlformats.org/spreadsheetml/2006/main" count="94" uniqueCount="69">
  <si>
    <t>Inkomsten</t>
  </si>
  <si>
    <t>Kaartverkoop</t>
  </si>
  <si>
    <t>Directe sponsoring</t>
  </si>
  <si>
    <t>Bijdrage vereniging</t>
  </si>
  <si>
    <t>Realisatie</t>
  </si>
  <si>
    <t>Totaal</t>
  </si>
  <si>
    <t>Uitgaven</t>
  </si>
  <si>
    <t>Badhuur</t>
  </si>
  <si>
    <t>€ / uur</t>
  </si>
  <si>
    <t>Barinkoop</t>
  </si>
  <si>
    <t>Onvoorzien</t>
  </si>
  <si>
    <t>Totaal zonder onvoorzien</t>
  </si>
  <si>
    <t>Resultaat</t>
  </si>
  <si>
    <t>% onvoorzien</t>
  </si>
  <si>
    <t>#</t>
  </si>
  <si>
    <t>Begroting</t>
  </si>
  <si>
    <t>Opmerkingen</t>
  </si>
  <si>
    <t># personen totaal</t>
  </si>
  <si>
    <t>€ toegang / persoon</t>
  </si>
  <si>
    <t>€ verkoop / persoon</t>
  </si>
  <si>
    <t>Bijv. totale uitgaven aan drankjes</t>
  </si>
  <si>
    <t>Sponsor #1</t>
  </si>
  <si>
    <t>Sponsor #2</t>
  </si>
  <si>
    <t>Sponsor #3</t>
  </si>
  <si>
    <t>Bijv. Sligro, Makro, andere sponsoren</t>
  </si>
  <si>
    <t>Aanvraag indienen via sponsor@d-elft.nl</t>
  </si>
  <si>
    <t>Aanvraag indienen via penningmeester@d-elft.nl</t>
  </si>
  <si>
    <t># uren koude bad</t>
  </si>
  <si>
    <t># uren warme bad</t>
  </si>
  <si>
    <t>Check actuele badhuur bij penningmeester</t>
  </si>
  <si>
    <t>Inkoop dranken</t>
  </si>
  <si>
    <t>Inkoop eten</t>
  </si>
  <si>
    <t>Inkoop bar overig</t>
  </si>
  <si>
    <t>Locatie</t>
  </si>
  <si>
    <t>Huur locatie</t>
  </si>
  <si>
    <t>Overige verkoop</t>
  </si>
  <si>
    <t>Overige locatiekosten</t>
  </si>
  <si>
    <t>Sponsorcommissie</t>
  </si>
  <si>
    <t>Bestuur</t>
  </si>
  <si>
    <t>Check inschatting barinkoop bij barcommissie</t>
  </si>
  <si>
    <t>Aankleding en versiering</t>
  </si>
  <si>
    <t>Prijzen / cadeau's</t>
  </si>
  <si>
    <t>Advertentie en promotiekosten</t>
  </si>
  <si>
    <t>Bijv. printkosten posters</t>
  </si>
  <si>
    <t>Bijv. vaantjes deelnemers</t>
  </si>
  <si>
    <t xml:space="preserve">Declaraties kunnen worden ingediend door het declaratieformulier te downloaden van de website en te sturen naar penningmeester@d-elft.nl </t>
  </si>
  <si>
    <t>Alle bonnetjes bewaren! Het makkelijkst is als je alle declaraties combineert in 1 grote aanvraag</t>
  </si>
  <si>
    <t>Vergeet niet om als bijlage de bonnetjes en je eigen betalingsgegevens mee te sturen</t>
  </si>
  <si>
    <t>Versie: Januari 2024</t>
  </si>
  <si>
    <t>Vergeet niet om te checken of je een aanvraag voor een bijdrage kunt indienen bij de sponsorcommissie en het bestuur</t>
  </si>
  <si>
    <t>Mocht je meer kosten gaan maken dan inkomsten, neem dan contact op met de penningmeester</t>
  </si>
  <si>
    <t>Programma</t>
  </si>
  <si>
    <t>Externe inhuur</t>
  </si>
  <si>
    <t>Bijv. sprekers, artiesten, clinics en DJs</t>
  </si>
  <si>
    <t>Reiskosten</t>
  </si>
  <si>
    <t>Promotie en prijzen</t>
  </si>
  <si>
    <t>Overige programmakosten</t>
  </si>
  <si>
    <t>Alle kosten zonder onvoorzien</t>
  </si>
  <si>
    <t>In de realisatie zijn geen onvoorziene kosten nodig</t>
  </si>
  <si>
    <t>Totaal inkomsten</t>
  </si>
  <si>
    <t>Totaal uitgaven</t>
  </si>
  <si>
    <t>Totaal resultaat</t>
  </si>
  <si>
    <t>Heb je een nieuwe sponsor gevonden? Geef het door aan de sponsorcommissie, misschien willen ze vaste sponsor worden</t>
  </si>
  <si>
    <t>We gaan er in de basis vanuit dat evenementen quite of positief draaien (dus inkomsten zijn gelijk of groter dan de uitgaven)</t>
  </si>
  <si>
    <t>Legenda / Uitleg kleuren</t>
  </si>
  <si>
    <t>Gelinkte cel (verwijzing)</t>
  </si>
  <si>
    <t>Berekening (wordt auto. gevuld)</t>
  </si>
  <si>
    <t>Input (vul hier je waardes in)</t>
  </si>
  <si>
    <t>Gelinkte cel aan totaal personen bij #1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</si>
</sst>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_ [$€-413]\ * #,##0.00_ ;_ [$€-413]\ * \-#,##0.00_ ;_ [$€-413]\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3" borderId="1" applyNumberFormat="0" applyAlignment="0" applyProtection="0"/>
    <xf numFmtId="0" fontId="5" fillId="0" borderId="2" applyNumberFormat="0" applyFill="0" applyBorder="0" applyAlignment="0" applyProtection="0"/>
    <xf numFmtId="44" fontId="6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4" fillId="0" borderId="0" xfId="0" applyFont="1"/>
    <xf numFmtId="0" fontId="2" fillId="3" borderId="1" xfId="2"/>
    <xf numFmtId="0" fontId="1" fillId="2" borderId="1" xfId="1"/>
    <xf numFmtId="0" fontId="5" fillId="0" borderId="0" xfId="3" applyBorder="1"/>
    <xf numFmtId="0" fontId="3" fillId="4" borderId="0" xfId="0" applyFont="1" applyFill="1"/>
    <xf numFmtId="164" fontId="3" fillId="4" borderId="0" xfId="0" applyNumberFormat="1" applyFont="1" applyFill="1"/>
    <xf numFmtId="0" fontId="3" fillId="5" borderId="0" xfId="0" applyFont="1" applyFill="1"/>
    <xf numFmtId="164" fontId="3" fillId="5" borderId="0" xfId="0" applyNumberFormat="1" applyFont="1" applyFill="1"/>
    <xf numFmtId="0" fontId="8" fillId="0" borderId="0" xfId="0" applyFont="1"/>
    <xf numFmtId="0" fontId="9" fillId="0" borderId="0" xfId="0" applyFont="1"/>
    <xf numFmtId="164" fontId="2" fillId="3" borderId="1" xfId="2" applyNumberFormat="1"/>
    <xf numFmtId="164" fontId="0" fillId="0" borderId="0" xfId="0" applyNumberFormat="1"/>
    <xf numFmtId="0" fontId="0" fillId="0" borderId="0" xfId="0" quotePrefix="1"/>
    <xf numFmtId="164" fontId="1" fillId="2" borderId="1" xfId="1" applyNumberFormat="1"/>
    <xf numFmtId="9" fontId="1" fillId="2" borderId="1" xfId="1" applyNumberFormat="1"/>
    <xf numFmtId="0" fontId="10" fillId="4" borderId="0" xfId="0" applyFont="1" applyFill="1"/>
    <xf numFmtId="0" fontId="10" fillId="5" borderId="0" xfId="0" applyFont="1" applyFill="1"/>
    <xf numFmtId="0" fontId="7" fillId="6" borderId="0" xfId="0" applyFont="1" applyFill="1"/>
    <xf numFmtId="0" fontId="11" fillId="6" borderId="0" xfId="0" applyFont="1" applyFill="1"/>
    <xf numFmtId="0" fontId="7" fillId="0" borderId="0" xfId="0" applyFont="1"/>
    <xf numFmtId="44" fontId="3" fillId="0" borderId="0" xfId="4" applyFont="1"/>
    <xf numFmtId="44" fontId="7" fillId="6" borderId="0" xfId="4" applyFont="1" applyFill="1"/>
    <xf numFmtId="44" fontId="5" fillId="0" borderId="0" xfId="4" applyFont="1" applyBorder="1"/>
    <xf numFmtId="0" fontId="12" fillId="0" borderId="0" xfId="0" applyFont="1"/>
    <xf numFmtId="164" fontId="5" fillId="3" borderId="1" xfId="2" applyNumberFormat="1" applyFont="1"/>
  </cellXfs>
  <cellStyles count="5">
    <cellStyle name="Calculation" xfId="2" builtinId="22"/>
    <cellStyle name="Currency" xfId="4" builtinId="4"/>
    <cellStyle name="Input" xfId="1" builtinId="20"/>
    <cellStyle name="Linked Cell" xfId="3" builtinId="24" customBuiltin="1"/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B98DA-9083-499C-8C52-86BCD4E29428}">
  <sheetPr>
    <tabColor theme="8"/>
  </sheetPr>
  <dimension ref="A1:F15"/>
  <sheetViews>
    <sheetView tabSelected="1" workbookViewId="0">
      <selection activeCell="C21" sqref="C21"/>
    </sheetView>
  </sheetViews>
  <sheetFormatPr defaultRowHeight="15" x14ac:dyDescent="0.25"/>
  <cols>
    <col min="1" max="1" width="2" bestFit="1" customWidth="1"/>
    <col min="2" max="3" width="30.7109375" customWidth="1"/>
    <col min="4" max="4" width="11.140625" bestFit="1" customWidth="1"/>
    <col min="5" max="5" width="11.140625" customWidth="1"/>
    <col min="6" max="6" width="45.7109375" customWidth="1"/>
    <col min="13" max="13" width="9.5703125" bestFit="1" customWidth="1"/>
  </cols>
  <sheetData>
    <row r="1" spans="1:6" x14ac:dyDescent="0.25">
      <c r="B1" s="25" t="s">
        <v>48</v>
      </c>
      <c r="D1" s="1" t="s">
        <v>15</v>
      </c>
      <c r="E1" s="1" t="s">
        <v>4</v>
      </c>
    </row>
    <row r="3" spans="1:6" s="21" customFormat="1" x14ac:dyDescent="0.25">
      <c r="A3" s="19" t="s">
        <v>14</v>
      </c>
      <c r="B3" s="19" t="s">
        <v>12</v>
      </c>
      <c r="C3" s="20" t="s">
        <v>61</v>
      </c>
      <c r="D3" s="23">
        <f>D5-D6</f>
        <v>59.700000000000045</v>
      </c>
      <c r="E3" s="23">
        <f>E5-E6</f>
        <v>97</v>
      </c>
      <c r="F3" s="19" t="s">
        <v>16</v>
      </c>
    </row>
    <row r="4" spans="1:6" x14ac:dyDescent="0.25">
      <c r="B4" s="1"/>
      <c r="C4" s="1"/>
      <c r="D4" s="22"/>
      <c r="E4" s="22"/>
    </row>
    <row r="5" spans="1:6" x14ac:dyDescent="0.25">
      <c r="A5">
        <v>1</v>
      </c>
      <c r="B5" t="s">
        <v>0</v>
      </c>
      <c r="C5" s="11" t="s">
        <v>59</v>
      </c>
      <c r="D5" s="24">
        <f>Inkomsten!D3</f>
        <v>800</v>
      </c>
      <c r="E5" s="24">
        <f>Inkomsten!E3</f>
        <v>770</v>
      </c>
    </row>
    <row r="6" spans="1:6" x14ac:dyDescent="0.25">
      <c r="A6">
        <v>2</v>
      </c>
      <c r="B6" t="s">
        <v>6</v>
      </c>
      <c r="C6" s="11" t="s">
        <v>60</v>
      </c>
      <c r="D6" s="24">
        <f>Uitgaven!D3</f>
        <v>740.3</v>
      </c>
      <c r="E6" s="24">
        <f>Uitgaven!E3</f>
        <v>673</v>
      </c>
    </row>
    <row r="8" spans="1:6" x14ac:dyDescent="0.25">
      <c r="B8" s="10" t="s">
        <v>63</v>
      </c>
    </row>
    <row r="9" spans="1:6" x14ac:dyDescent="0.25">
      <c r="B9" s="10" t="s">
        <v>50</v>
      </c>
    </row>
    <row r="10" spans="1:6" x14ac:dyDescent="0.25">
      <c r="B10" s="10"/>
    </row>
    <row r="12" spans="1:6" x14ac:dyDescent="0.25">
      <c r="B12" s="2" t="s">
        <v>64</v>
      </c>
    </row>
    <row r="13" spans="1:6" x14ac:dyDescent="0.25">
      <c r="B13" s="4" t="s">
        <v>67</v>
      </c>
    </row>
    <row r="14" spans="1:6" x14ac:dyDescent="0.25">
      <c r="B14" s="3" t="s">
        <v>66</v>
      </c>
    </row>
    <row r="15" spans="1:6" x14ac:dyDescent="0.25">
      <c r="B15" s="5" t="s">
        <v>65</v>
      </c>
    </row>
  </sheetData>
  <conditionalFormatting sqref="D3:E3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M23"/>
  <sheetViews>
    <sheetView zoomScaleNormal="100" workbookViewId="0">
      <selection activeCell="F10" sqref="F10"/>
    </sheetView>
  </sheetViews>
  <sheetFormatPr defaultRowHeight="15" x14ac:dyDescent="0.25"/>
  <cols>
    <col min="1" max="1" width="2" bestFit="1" customWidth="1"/>
    <col min="2" max="3" width="30.7109375" customWidth="1"/>
    <col min="4" max="5" width="11.140625" customWidth="1"/>
    <col min="6" max="6" width="45.7109375" customWidth="1"/>
    <col min="13" max="13" width="9.5703125" bestFit="1" customWidth="1"/>
  </cols>
  <sheetData>
    <row r="1" spans="1:13" x14ac:dyDescent="0.25">
      <c r="D1" s="1" t="s">
        <v>15</v>
      </c>
      <c r="E1" s="1" t="s">
        <v>4</v>
      </c>
    </row>
    <row r="3" spans="1:13" s="1" customFormat="1" x14ac:dyDescent="0.25">
      <c r="A3" s="6" t="s">
        <v>14</v>
      </c>
      <c r="B3" s="6" t="s">
        <v>0</v>
      </c>
      <c r="C3" s="17" t="s">
        <v>5</v>
      </c>
      <c r="D3" s="7">
        <f>D5+D9+D13+D18</f>
        <v>800</v>
      </c>
      <c r="E3" s="7">
        <f>E5+E9+E13+E18</f>
        <v>770</v>
      </c>
      <c r="F3" s="6" t="s">
        <v>16</v>
      </c>
    </row>
    <row r="4" spans="1:13" x14ac:dyDescent="0.25">
      <c r="B4" s="1"/>
      <c r="C4" s="1"/>
      <c r="D4" s="1"/>
      <c r="E4" s="1"/>
    </row>
    <row r="5" spans="1:13" x14ac:dyDescent="0.25">
      <c r="A5">
        <v>1</v>
      </c>
      <c r="B5" t="s">
        <v>1</v>
      </c>
      <c r="C5" s="11" t="s">
        <v>5</v>
      </c>
      <c r="D5" s="12">
        <f>D6*D7</f>
        <v>250</v>
      </c>
      <c r="E5" s="12">
        <f>E6*E7</f>
        <v>300</v>
      </c>
      <c r="M5" s="13"/>
    </row>
    <row r="6" spans="1:13" x14ac:dyDescent="0.25">
      <c r="C6" t="s">
        <v>17</v>
      </c>
      <c r="D6" s="4">
        <v>50</v>
      </c>
      <c r="E6" s="4">
        <v>60</v>
      </c>
    </row>
    <row r="7" spans="1:13" x14ac:dyDescent="0.25">
      <c r="C7" t="s">
        <v>18</v>
      </c>
      <c r="D7" s="4">
        <v>5</v>
      </c>
      <c r="E7" s="4">
        <v>5</v>
      </c>
      <c r="F7" s="14"/>
    </row>
    <row r="9" spans="1:13" x14ac:dyDescent="0.25">
      <c r="A9">
        <v>2</v>
      </c>
      <c r="B9" t="s">
        <v>35</v>
      </c>
      <c r="C9" s="11" t="s">
        <v>5</v>
      </c>
      <c r="D9" s="12">
        <f>D10*D11</f>
        <v>100</v>
      </c>
      <c r="E9" s="12">
        <f>E10*E11</f>
        <v>120</v>
      </c>
      <c r="F9" t="s">
        <v>39</v>
      </c>
    </row>
    <row r="10" spans="1:13" x14ac:dyDescent="0.25">
      <c r="C10" t="s">
        <v>17</v>
      </c>
      <c r="D10" s="5">
        <f>D6</f>
        <v>50</v>
      </c>
      <c r="E10" s="5">
        <f>E6</f>
        <v>60</v>
      </c>
      <c r="F10" t="s">
        <v>68</v>
      </c>
    </row>
    <row r="11" spans="1:13" x14ac:dyDescent="0.25">
      <c r="C11" t="s">
        <v>19</v>
      </c>
      <c r="D11" s="15">
        <v>2</v>
      </c>
      <c r="E11" s="15">
        <v>2</v>
      </c>
      <c r="F11" t="s">
        <v>20</v>
      </c>
    </row>
    <row r="13" spans="1:13" x14ac:dyDescent="0.25">
      <c r="A13">
        <v>3</v>
      </c>
      <c r="B13" t="s">
        <v>2</v>
      </c>
      <c r="C13" s="11" t="s">
        <v>5</v>
      </c>
      <c r="D13" s="12">
        <f>SUM(D14:D16)</f>
        <v>400</v>
      </c>
      <c r="E13" s="12">
        <f>SUM(E14:E16)</f>
        <v>300</v>
      </c>
    </row>
    <row r="14" spans="1:13" x14ac:dyDescent="0.25">
      <c r="C14" t="s">
        <v>21</v>
      </c>
      <c r="D14" s="15">
        <v>100</v>
      </c>
      <c r="E14" s="15">
        <v>100</v>
      </c>
      <c r="F14" t="s">
        <v>24</v>
      </c>
    </row>
    <row r="15" spans="1:13" x14ac:dyDescent="0.25">
      <c r="C15" t="s">
        <v>22</v>
      </c>
      <c r="D15" s="15">
        <v>250</v>
      </c>
      <c r="E15" s="15">
        <v>200</v>
      </c>
    </row>
    <row r="16" spans="1:13" x14ac:dyDescent="0.25">
      <c r="C16" t="s">
        <v>23</v>
      </c>
      <c r="D16" s="15">
        <v>50</v>
      </c>
      <c r="E16" s="15">
        <v>0</v>
      </c>
    </row>
    <row r="18" spans="1:6" x14ac:dyDescent="0.25">
      <c r="A18">
        <v>4</v>
      </c>
      <c r="B18" t="s">
        <v>3</v>
      </c>
      <c r="C18" s="11" t="s">
        <v>5</v>
      </c>
      <c r="D18" s="12">
        <f>SUM(D19:D20)</f>
        <v>50</v>
      </c>
      <c r="E18" s="12">
        <f>SUM(E19:E20)</f>
        <v>50</v>
      </c>
    </row>
    <row r="19" spans="1:6" x14ac:dyDescent="0.25">
      <c r="C19" t="s">
        <v>37</v>
      </c>
      <c r="D19" s="15">
        <v>50</v>
      </c>
      <c r="E19" s="15">
        <v>50</v>
      </c>
      <c r="F19" t="s">
        <v>25</v>
      </c>
    </row>
    <row r="20" spans="1:6" x14ac:dyDescent="0.25">
      <c r="C20" t="s">
        <v>38</v>
      </c>
      <c r="D20" s="15">
        <v>0</v>
      </c>
      <c r="E20" s="15">
        <v>0</v>
      </c>
      <c r="F20" t="s">
        <v>26</v>
      </c>
    </row>
    <row r="22" spans="1:6" x14ac:dyDescent="0.25">
      <c r="B22" s="10" t="s">
        <v>49</v>
      </c>
    </row>
    <row r="23" spans="1:6" x14ac:dyDescent="0.25">
      <c r="B23" s="10" t="s">
        <v>62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6EC6C-7E84-46FB-AEF6-3D6A72E939AD}">
  <sheetPr>
    <tabColor theme="5"/>
  </sheetPr>
  <dimension ref="A1:F37"/>
  <sheetViews>
    <sheetView workbookViewId="0">
      <selection activeCell="D12" sqref="D12"/>
    </sheetView>
  </sheetViews>
  <sheetFormatPr defaultRowHeight="15" x14ac:dyDescent="0.25"/>
  <cols>
    <col min="1" max="1" width="2" bestFit="1" customWidth="1"/>
    <col min="2" max="3" width="30.7109375" customWidth="1"/>
    <col min="4" max="5" width="11.140625" customWidth="1"/>
    <col min="6" max="6" width="45.7109375" customWidth="1"/>
  </cols>
  <sheetData>
    <row r="1" spans="1:6" x14ac:dyDescent="0.25">
      <c r="D1" s="1" t="s">
        <v>15</v>
      </c>
      <c r="E1" s="1" t="s">
        <v>4</v>
      </c>
    </row>
    <row r="3" spans="1:6" x14ac:dyDescent="0.25">
      <c r="A3" s="8" t="s">
        <v>14</v>
      </c>
      <c r="B3" s="8" t="s">
        <v>6</v>
      </c>
      <c r="C3" s="18" t="s">
        <v>5</v>
      </c>
      <c r="D3" s="9">
        <f>D5+D12+D17+D22+D26+D31</f>
        <v>740.3</v>
      </c>
      <c r="E3" s="9">
        <f>E5+E12+E17+E22+E26+E31</f>
        <v>673</v>
      </c>
      <c r="F3" s="8" t="s">
        <v>16</v>
      </c>
    </row>
    <row r="4" spans="1:6" x14ac:dyDescent="0.25">
      <c r="B4" s="1"/>
      <c r="C4" s="1"/>
      <c r="D4" s="1"/>
      <c r="E4" s="1"/>
    </row>
    <row r="5" spans="1:6" x14ac:dyDescent="0.25">
      <c r="A5">
        <v>1</v>
      </c>
      <c r="B5" t="s">
        <v>7</v>
      </c>
      <c r="C5" s="11" t="s">
        <v>5</v>
      </c>
      <c r="D5" s="12">
        <f>D6*D7+D9*D10</f>
        <v>373</v>
      </c>
      <c r="E5" s="12">
        <f>E6*E7+E9*E10</f>
        <v>373</v>
      </c>
    </row>
    <row r="6" spans="1:6" x14ac:dyDescent="0.25">
      <c r="C6" t="s">
        <v>27</v>
      </c>
      <c r="D6" s="4">
        <v>1.5</v>
      </c>
      <c r="E6" s="4">
        <v>1.5</v>
      </c>
    </row>
    <row r="7" spans="1:6" x14ac:dyDescent="0.25">
      <c r="C7" t="s">
        <v>8</v>
      </c>
      <c r="D7" s="15">
        <v>157.6</v>
      </c>
      <c r="E7" s="15">
        <v>157.6</v>
      </c>
      <c r="F7" t="s">
        <v>29</v>
      </c>
    </row>
    <row r="9" spans="1:6" x14ac:dyDescent="0.25">
      <c r="C9" t="s">
        <v>28</v>
      </c>
      <c r="D9" s="4">
        <v>1</v>
      </c>
      <c r="E9" s="4">
        <v>1</v>
      </c>
    </row>
    <row r="10" spans="1:6" x14ac:dyDescent="0.25">
      <c r="C10" t="s">
        <v>8</v>
      </c>
      <c r="D10" s="15">
        <v>136.6</v>
      </c>
      <c r="E10" s="15">
        <v>136.6</v>
      </c>
      <c r="F10" t="s">
        <v>29</v>
      </c>
    </row>
    <row r="12" spans="1:6" x14ac:dyDescent="0.25">
      <c r="A12">
        <v>2</v>
      </c>
      <c r="B12" t="s">
        <v>9</v>
      </c>
      <c r="C12" s="11" t="s">
        <v>5</v>
      </c>
      <c r="D12" s="12">
        <f>SUM(D13:D15)</f>
        <v>100</v>
      </c>
      <c r="E12" s="12">
        <f>SUM(E13:E15)</f>
        <v>100</v>
      </c>
      <c r="F12" t="s">
        <v>39</v>
      </c>
    </row>
    <row r="13" spans="1:6" x14ac:dyDescent="0.25">
      <c r="C13" t="s">
        <v>30</v>
      </c>
      <c r="D13" s="15">
        <v>50</v>
      </c>
      <c r="E13" s="15">
        <v>50</v>
      </c>
    </row>
    <row r="14" spans="1:6" x14ac:dyDescent="0.25">
      <c r="C14" t="s">
        <v>31</v>
      </c>
      <c r="D14" s="15">
        <v>50</v>
      </c>
      <c r="E14" s="15">
        <v>50</v>
      </c>
    </row>
    <row r="15" spans="1:6" x14ac:dyDescent="0.25">
      <c r="C15" t="s">
        <v>32</v>
      </c>
      <c r="D15" s="15">
        <v>0</v>
      </c>
      <c r="E15" s="15">
        <v>0</v>
      </c>
    </row>
    <row r="17" spans="1:6" x14ac:dyDescent="0.25">
      <c r="A17">
        <v>3</v>
      </c>
      <c r="B17" t="s">
        <v>33</v>
      </c>
      <c r="C17" s="11" t="s">
        <v>5</v>
      </c>
      <c r="D17" s="12">
        <f>SUM(D18:D20)</f>
        <v>100</v>
      </c>
      <c r="E17" s="12">
        <f>SUM(E18:E20)</f>
        <v>100</v>
      </c>
    </row>
    <row r="18" spans="1:6" x14ac:dyDescent="0.25">
      <c r="C18" t="s">
        <v>34</v>
      </c>
      <c r="D18" s="15">
        <v>50</v>
      </c>
      <c r="E18" s="15">
        <v>50</v>
      </c>
    </row>
    <row r="19" spans="1:6" x14ac:dyDescent="0.25">
      <c r="C19" t="s">
        <v>40</v>
      </c>
      <c r="D19" s="15">
        <v>50</v>
      </c>
      <c r="E19" s="15">
        <v>50</v>
      </c>
    </row>
    <row r="20" spans="1:6" x14ac:dyDescent="0.25">
      <c r="C20" t="s">
        <v>36</v>
      </c>
      <c r="D20" s="15">
        <v>0</v>
      </c>
      <c r="E20" s="15">
        <v>0</v>
      </c>
    </row>
    <row r="22" spans="1:6" x14ac:dyDescent="0.25">
      <c r="A22">
        <v>4</v>
      </c>
      <c r="B22" t="s">
        <v>55</v>
      </c>
      <c r="C22" s="11" t="s">
        <v>5</v>
      </c>
      <c r="D22" s="12">
        <f>SUM(D23:D24)</f>
        <v>50</v>
      </c>
      <c r="E22" s="12">
        <f>SUM(E23:E24)</f>
        <v>50</v>
      </c>
    </row>
    <row r="23" spans="1:6" x14ac:dyDescent="0.25">
      <c r="C23" t="s">
        <v>42</v>
      </c>
      <c r="D23" s="15">
        <v>50</v>
      </c>
      <c r="E23" s="15">
        <v>50</v>
      </c>
      <c r="F23" t="s">
        <v>43</v>
      </c>
    </row>
    <row r="24" spans="1:6" x14ac:dyDescent="0.25">
      <c r="C24" t="s">
        <v>41</v>
      </c>
      <c r="D24" s="15">
        <v>0</v>
      </c>
      <c r="E24" s="15">
        <v>0</v>
      </c>
      <c r="F24" t="s">
        <v>44</v>
      </c>
    </row>
    <row r="26" spans="1:6" x14ac:dyDescent="0.25">
      <c r="A26">
        <v>5</v>
      </c>
      <c r="B26" t="s">
        <v>51</v>
      </c>
      <c r="C26" s="11" t="s">
        <v>5</v>
      </c>
      <c r="D26" s="12">
        <f>SUM(D27:D29)</f>
        <v>50</v>
      </c>
      <c r="E26" s="12">
        <f>SUM(E27:E29)</f>
        <v>50</v>
      </c>
    </row>
    <row r="27" spans="1:6" x14ac:dyDescent="0.25">
      <c r="C27" t="s">
        <v>52</v>
      </c>
      <c r="D27" s="15">
        <v>50</v>
      </c>
      <c r="E27" s="15">
        <v>50</v>
      </c>
      <c r="F27" t="s">
        <v>53</v>
      </c>
    </row>
    <row r="28" spans="1:6" x14ac:dyDescent="0.25">
      <c r="C28" t="s">
        <v>54</v>
      </c>
      <c r="D28" s="15">
        <v>0</v>
      </c>
      <c r="E28" s="15">
        <v>0</v>
      </c>
    </row>
    <row r="29" spans="1:6" x14ac:dyDescent="0.25">
      <c r="C29" t="s">
        <v>56</v>
      </c>
      <c r="D29" s="15">
        <v>0</v>
      </c>
      <c r="E29" s="15">
        <v>0</v>
      </c>
    </row>
    <row r="31" spans="1:6" x14ac:dyDescent="0.25">
      <c r="A31">
        <v>6</v>
      </c>
      <c r="B31" t="s">
        <v>10</v>
      </c>
      <c r="C31" s="11" t="s">
        <v>5</v>
      </c>
      <c r="D31" s="12">
        <f>D32*D33</f>
        <v>67.3</v>
      </c>
      <c r="E31" s="12">
        <f>E32*E33</f>
        <v>0</v>
      </c>
    </row>
    <row r="32" spans="1:6" x14ac:dyDescent="0.25">
      <c r="C32" t="s">
        <v>11</v>
      </c>
      <c r="D32" s="26">
        <f>D5+D12+D17+D22+D26</f>
        <v>673</v>
      </c>
      <c r="E32" s="26">
        <f>E5+E12+E17+E22+E26</f>
        <v>673</v>
      </c>
      <c r="F32" t="s">
        <v>57</v>
      </c>
    </row>
    <row r="33" spans="2:6" x14ac:dyDescent="0.25">
      <c r="C33" t="s">
        <v>13</v>
      </c>
      <c r="D33" s="16">
        <v>0.1</v>
      </c>
      <c r="E33" s="16">
        <v>0</v>
      </c>
      <c r="F33" t="s">
        <v>58</v>
      </c>
    </row>
    <row r="35" spans="2:6" x14ac:dyDescent="0.25">
      <c r="B35" s="10" t="s">
        <v>46</v>
      </c>
    </row>
    <row r="36" spans="2:6" x14ac:dyDescent="0.25">
      <c r="B36" s="10" t="s">
        <v>45</v>
      </c>
    </row>
    <row r="37" spans="2:6" x14ac:dyDescent="0.25">
      <c r="B37" s="10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Resultaat</vt:lpstr>
      <vt:lpstr>Inkomsten</vt:lpstr>
      <vt:lpstr>Uitgaven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van der Beek</dc:creator>
  <cp:lastModifiedBy>Maarten van der Beek</cp:lastModifiedBy>
  <dcterms:created xsi:type="dcterms:W3CDTF">2015-09-24T21:54:15Z</dcterms:created>
  <dcterms:modified xsi:type="dcterms:W3CDTF">2025-08-16T16:00:32Z</dcterms:modified>
</cp:coreProperties>
</file>